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activeTab="1"/>
  </bookViews>
  <sheets>
    <sheet name="Detail" sheetId="6" r:id="rId1"/>
    <sheet name="Sheet1" sheetId="4" r:id="rId2"/>
    <sheet name="Sheet1 (2)" sheetId="5" r:id="rId3"/>
  </sheets>
  <externalReferences>
    <externalReference r:id="rId4"/>
  </externalReferences>
  <definedNames>
    <definedName name="_xlnm.Print_Area" localSheetId="0">Detail!$A$1:$K$21</definedName>
  </definedNames>
  <calcPr calcId="125725"/>
</workbook>
</file>

<file path=xl/calcChain.xml><?xml version="1.0" encoding="utf-8"?>
<calcChain xmlns="http://schemas.openxmlformats.org/spreadsheetml/2006/main">
  <c r="H7" i="4"/>
  <c r="H6" i="5"/>
  <c r="J20" i="6"/>
  <c r="J19"/>
  <c r="J18"/>
  <c r="J17"/>
  <c r="J16"/>
  <c r="J15"/>
  <c r="J14"/>
  <c r="J13"/>
  <c r="J12"/>
  <c r="J11"/>
  <c r="J10"/>
  <c r="J9"/>
  <c r="J8"/>
  <c r="J7"/>
  <c r="J6"/>
  <c r="J21" s="1"/>
  <c r="A2"/>
  <c r="H5" i="5" l="1"/>
  <c r="H5" i="4"/>
  <c r="H6" s="1"/>
  <c r="H8" i="5" l="1"/>
  <c r="H9" s="1"/>
  <c r="H8" i="4"/>
</calcChain>
</file>

<file path=xl/sharedStrings.xml><?xml version="1.0" encoding="utf-8"?>
<sst xmlns="http://schemas.openxmlformats.org/spreadsheetml/2006/main" count="98" uniqueCount="47">
  <si>
    <t>GeoTagging of Substation under DDUGJY &amp; IPDS including  Photos, GPS, Co-ordinates, Structure Photo and Complete Substation Photo etc., cost and conveyance of all transport etc., complete finished item of work as directed by the Incharge</t>
  </si>
  <si>
    <t>SWR34759</t>
  </si>
  <si>
    <t>KM</t>
  </si>
  <si>
    <t>SCHEDULE</t>
  </si>
  <si>
    <t>Estimate Quantity (only Figures)</t>
  </si>
  <si>
    <t>Item Detailed 
Specification Description</t>
  </si>
  <si>
    <t>Work Type 
eg. Earth Work, Electrical works. etc
(upto 200 Characters)</t>
  </si>
  <si>
    <t>Item Short Description 
(upto 100 Characters)</t>
  </si>
  <si>
    <t>Rate (INR) 
(Upto 2 Decimals )</t>
  </si>
  <si>
    <t>UOM
(upto 50 Characters)</t>
  </si>
  <si>
    <t>Amount</t>
  </si>
  <si>
    <t>Civil</t>
  </si>
  <si>
    <t>Labour</t>
  </si>
  <si>
    <t>Total Estimate</t>
  </si>
  <si>
    <t>Service Tax 18%  Rs.</t>
  </si>
  <si>
    <t>Grand Total  Rs.</t>
  </si>
  <si>
    <t>Name of the Work:-  Surveying and Mapping of Substations and Solar Rooftop plants covered under IPDS Scheme of Various Circle of TSSPDCL (Substation 33KV and 11KV lines lenght, starting and ending points and photos, GPS, Co-ordinates, Structure Photo, Complete Substation Photo etc.,) of existing newly constructed substations in various locations of Master Plan/ Rangareddy Circle.</t>
  </si>
  <si>
    <t>WBS. No. C-0837-13-07-01-01-001</t>
  </si>
  <si>
    <t>Service Code</t>
  </si>
  <si>
    <t>Name of the Work:-  Surveying and Mapping of Substations  covered under IPDS Scheme of Various Circle of TSSPDCL (Substation 33KV and 11KV lines length, starting and ending points and photos, GPS, Co-ordinates, Structure Photo, Complete Substation Photo etc.,) of existing newly constructed substations in various locations of Master Plan/ Rangareddy Circle.</t>
  </si>
  <si>
    <t>Detailed Estimate</t>
  </si>
  <si>
    <t>Sl.No</t>
  </si>
  <si>
    <t>Description of the work</t>
  </si>
  <si>
    <t>Nos</t>
  </si>
  <si>
    <t>33KV</t>
  </si>
  <si>
    <t>11KV</t>
  </si>
  <si>
    <t>Qty</t>
  </si>
  <si>
    <t>Unit</t>
  </si>
  <si>
    <t>OH</t>
  </si>
  <si>
    <t>UG</t>
  </si>
  <si>
    <t>Pragathinagar</t>
  </si>
  <si>
    <t>x</t>
  </si>
  <si>
    <t>A.S.Rao Nagar</t>
  </si>
  <si>
    <t>Nallagandla</t>
  </si>
  <si>
    <t>Hanumannagar</t>
  </si>
  <si>
    <t>GreenWich Academy (O/D)</t>
  </si>
  <si>
    <t>Jeedimetla-V (O/D)</t>
  </si>
  <si>
    <t>ICAR Agricultural University (O/D)</t>
  </si>
  <si>
    <t>Uppal Khalsa(O/D)</t>
  </si>
  <si>
    <t>Sahebnagar Kalan(O/D)</t>
  </si>
  <si>
    <t>Vattinagulapally(O/D)</t>
  </si>
  <si>
    <t>Lodha(I/D)</t>
  </si>
  <si>
    <t>Petbasheerabad(O/D)</t>
  </si>
  <si>
    <t>Wade-Huda (O/D)</t>
  </si>
  <si>
    <t>Cybercity Builders (I/D)</t>
  </si>
  <si>
    <t>Janapriya</t>
  </si>
  <si>
    <t>GST:</t>
  </si>
</sst>
</file>

<file path=xl/styles.xml><?xml version="1.0" encoding="utf-8"?>
<styleSheet xmlns="http://schemas.openxmlformats.org/spreadsheetml/2006/main">
  <numFmts count="3">
    <numFmt numFmtId="43" formatCode="_ * #,##0.00_ ;_ * \-#,##0.00_ ;_ * &quot;-&quot;??_ ;_ @_ "/>
    <numFmt numFmtId="164" formatCode="#,##0.00;[Red]#,##0.00"/>
    <numFmt numFmtId="165" formatCode="0.000"/>
  </numFmts>
  <fonts count="11">
    <font>
      <sz val="11"/>
      <color theme="1"/>
      <name val="Calibri"/>
      <family val="2"/>
      <scheme val="minor"/>
    </font>
    <font>
      <sz val="10"/>
      <name val="Arial"/>
      <family val="2"/>
    </font>
    <font>
      <b/>
      <sz val="12"/>
      <color theme="1"/>
      <name val="Times New Roman"/>
      <family val="1"/>
    </font>
    <font>
      <sz val="11"/>
      <color theme="1"/>
      <name val="Calibri"/>
      <family val="2"/>
      <scheme val="minor"/>
    </font>
    <font>
      <b/>
      <u/>
      <sz val="12"/>
      <name val="Times New Roman"/>
      <family val="1"/>
    </font>
    <font>
      <b/>
      <sz val="12"/>
      <name val="Times New Roman"/>
      <family val="1"/>
    </font>
    <font>
      <sz val="12"/>
      <name val="Times New Roman"/>
      <family val="1"/>
    </font>
    <font>
      <b/>
      <sz val="15"/>
      <color theme="1"/>
      <name val="Calibri"/>
      <family val="2"/>
      <scheme val="minor"/>
    </font>
    <font>
      <sz val="12"/>
      <color theme="1"/>
      <name val="Times New Roman"/>
      <family val="1"/>
    </font>
    <font>
      <b/>
      <sz val="11"/>
      <color theme="1"/>
      <name val="Times New Roman"/>
      <family val="1"/>
    </font>
    <font>
      <sz val="11"/>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3" fillId="0" borderId="0"/>
    <xf numFmtId="0" fontId="1" fillId="0" borderId="0"/>
    <xf numFmtId="0" fontId="1" fillId="0" borderId="0"/>
    <xf numFmtId="43" fontId="3" fillId="0" borderId="0" applyFont="0" applyFill="0" applyBorder="0" applyAlignment="0" applyProtection="0"/>
  </cellStyleXfs>
  <cellXfs count="50">
    <xf numFmtId="0" fontId="0" fillId="0" borderId="0" xfId="0"/>
    <xf numFmtId="0" fontId="5" fillId="0" borderId="1" xfId="2" applyFont="1" applyFill="1" applyBorder="1" applyAlignment="1">
      <alignment horizontal="center" vertical="center" wrapText="1"/>
    </xf>
    <xf numFmtId="0" fontId="5" fillId="0" borderId="1" xfId="3" applyFont="1" applyFill="1" applyBorder="1" applyAlignment="1">
      <alignment horizontal="center" vertical="center" wrapText="1"/>
    </xf>
    <xf numFmtId="2" fontId="5" fillId="0" borderId="1" xfId="3"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xf>
    <xf numFmtId="0" fontId="6" fillId="0" borderId="1" xfId="3" applyFont="1" applyFill="1" applyBorder="1" applyAlignment="1">
      <alignment horizontal="left" vertical="center" wrapText="1"/>
    </xf>
    <xf numFmtId="0" fontId="6" fillId="0" borderId="1" xfId="4"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wrapText="1"/>
    </xf>
    <xf numFmtId="4" fontId="6" fillId="0" borderId="1" xfId="0" applyNumberFormat="1" applyFont="1" applyBorder="1" applyAlignment="1">
      <alignment wrapText="1"/>
    </xf>
    <xf numFmtId="0" fontId="6" fillId="0" borderId="1" xfId="0" applyFont="1" applyBorder="1" applyAlignment="1">
      <alignment wrapText="1"/>
    </xf>
    <xf numFmtId="4" fontId="2"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6" fillId="0" borderId="0" xfId="0" applyFont="1"/>
    <xf numFmtId="0" fontId="6" fillId="0" borderId="0" xfId="0" applyFont="1" applyAlignment="1">
      <alignment wrapText="1"/>
    </xf>
    <xf numFmtId="2" fontId="6" fillId="0" borderId="0" xfId="0" applyNumberFormat="1" applyFont="1"/>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2" fontId="8" fillId="0" borderId="1" xfId="0" applyNumberFormat="1" applyFont="1" applyBorder="1" applyAlignment="1">
      <alignment horizontal="center" vertical="center" wrapText="1"/>
    </xf>
    <xf numFmtId="0" fontId="8" fillId="2" borderId="1" xfId="0" applyFont="1" applyFill="1" applyBorder="1" applyAlignment="1">
      <alignment vertical="center" wrapText="1"/>
    </xf>
    <xf numFmtId="2" fontId="8" fillId="2" borderId="1" xfId="0" applyNumberFormat="1" applyFont="1" applyFill="1" applyBorder="1" applyAlignment="1">
      <alignment horizontal="center" vertical="center"/>
    </xf>
    <xf numFmtId="0" fontId="8" fillId="2" borderId="1" xfId="0" applyFont="1" applyFill="1" applyBorder="1" applyAlignment="1">
      <alignment horizontal="left" vertical="center" wrapText="1"/>
    </xf>
    <xf numFmtId="165" fontId="8" fillId="2" borderId="1" xfId="0" applyNumberFormat="1" applyFont="1" applyFill="1" applyBorder="1" applyAlignment="1">
      <alignment horizontal="center" vertical="center"/>
    </xf>
    <xf numFmtId="0" fontId="0" fillId="0" borderId="0" xfId="0" applyBorder="1"/>
    <xf numFmtId="0" fontId="0" fillId="0" borderId="1" xfId="0" applyBorder="1"/>
    <xf numFmtId="2" fontId="10" fillId="2" borderId="1" xfId="0" applyNumberFormat="1" applyFont="1" applyFill="1" applyBorder="1" applyAlignment="1">
      <alignment horizontal="center" vertical="center"/>
    </xf>
    <xf numFmtId="0" fontId="10" fillId="2" borderId="1" xfId="0" applyFont="1"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7" fillId="0" borderId="0" xfId="0" applyFont="1" applyAlignment="1">
      <alignment horizontal="center"/>
    </xf>
    <xf numFmtId="0" fontId="8" fillId="0" borderId="2" xfId="0" applyFont="1" applyBorder="1" applyAlignment="1">
      <alignment horizontal="left" vertical="center" wrapText="1"/>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Border="1" applyAlignment="1">
      <alignment horizontal="right" vertical="center" wrapText="1"/>
    </xf>
    <xf numFmtId="0" fontId="4" fillId="0" borderId="0" xfId="0" applyFont="1" applyAlignment="1">
      <alignment horizontal="center" vertical="center" wrapText="1"/>
    </xf>
    <xf numFmtId="0" fontId="5" fillId="0" borderId="0"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4" applyFont="1" applyFill="1" applyBorder="1" applyAlignment="1">
      <alignment horizontal="right" vertical="center"/>
    </xf>
    <xf numFmtId="0" fontId="5" fillId="0" borderId="4" xfId="4" applyFont="1" applyFill="1" applyBorder="1" applyAlignment="1">
      <alignment horizontal="right" vertical="center"/>
    </xf>
    <xf numFmtId="0" fontId="5" fillId="0" borderId="5" xfId="4" applyFont="1" applyFill="1" applyBorder="1" applyAlignment="1">
      <alignment horizontal="right" vertical="center"/>
    </xf>
    <xf numFmtId="164" fontId="6" fillId="0" borderId="1" xfId="0" applyNumberFormat="1" applyFont="1" applyFill="1" applyBorder="1" applyAlignment="1">
      <alignment horizontal="right" vertical="center" wrapText="1"/>
    </xf>
    <xf numFmtId="4" fontId="2" fillId="0" borderId="1" xfId="0" applyNumberFormat="1" applyFont="1" applyBorder="1" applyAlignment="1">
      <alignment horizontal="right" vertical="center" wrapText="1"/>
    </xf>
    <xf numFmtId="4" fontId="5" fillId="0" borderId="1" xfId="0" applyNumberFormat="1" applyFont="1" applyBorder="1" applyAlignment="1">
      <alignment horizontal="right" vertical="center" wrapText="1"/>
    </xf>
    <xf numFmtId="43" fontId="5" fillId="0" borderId="1" xfId="5" applyFont="1" applyBorder="1" applyAlignment="1">
      <alignment horizontal="right" vertical="center" wrapText="1"/>
    </xf>
  </cellXfs>
  <cellStyles count="6">
    <cellStyle name="Comma" xfId="5" builtinId="3"/>
    <cellStyle name="Normal" xfId="0" builtinId="0"/>
    <cellStyle name="Normal 2" xfId="1"/>
    <cellStyle name="Normal 2 2 3" xfId="4"/>
    <cellStyle name="Normal 2 3" xfId="2"/>
    <cellStyle name="Normal_sampleboq 22-01-2010"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URVEYING%20&amp;%20MAPPING/MAPPING%20ESTIMATES%20CIVIVL/IPDS%20SS%20MAPPING%20ESTIMATE%20-/IPDS%20Survey%20&amp;%20Mapping%20estt.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bsract"/>
      <sheetName val="Detail"/>
    </sheetNames>
    <sheetDataSet>
      <sheetData sheetId="0">
        <row r="2">
          <cell r="A2" t="str">
            <v>Name of the work :-Surveying and Mapping of Substations and Solar Rooftop plants covered under IPDS Scheme of Various Circle of TSSPDCL (Substation 33KV and 11KV lines lenght, starting and ending points and photos, GPS, Co-ordinates, Structure Photo, Complete Substation Photo etc.,) of existing newly constructed substations in various locations of Master Plan/ Rangareddy Circle.</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25"/>
  <sheetViews>
    <sheetView view="pageBreakPreview" topLeftCell="A6" zoomScale="60" workbookViewId="0">
      <selection activeCell="Y21" sqref="Y21"/>
    </sheetView>
  </sheetViews>
  <sheetFormatPr defaultRowHeight="15"/>
  <cols>
    <col min="1" max="1" width="6.42578125" customWidth="1"/>
    <col min="2" max="2" width="46" customWidth="1"/>
    <col min="3" max="3" width="3.42578125" style="33" bestFit="1" customWidth="1"/>
    <col min="4" max="4" width="3" style="33" customWidth="1"/>
    <col min="5" max="5" width="3.28515625" style="33" customWidth="1"/>
    <col min="6" max="6" width="6.7109375" bestFit="1" customWidth="1"/>
    <col min="7" max="8" width="7" customWidth="1"/>
    <col min="9" max="9" width="7.5703125" bestFit="1" customWidth="1"/>
    <col min="10" max="10" width="11.28515625" customWidth="1"/>
    <col min="11" max="11" width="6.7109375" customWidth="1"/>
    <col min="13" max="13" width="9.28515625" bestFit="1" customWidth="1"/>
    <col min="15" max="15" width="5" bestFit="1" customWidth="1"/>
    <col min="16" max="16" width="2.5703125" bestFit="1" customWidth="1"/>
    <col min="17" max="18" width="5" bestFit="1" customWidth="1"/>
    <col min="20" max="22" width="5" bestFit="1" customWidth="1"/>
  </cols>
  <sheetData>
    <row r="1" spans="1:13" ht="19.5">
      <c r="A1" s="34" t="s">
        <v>20</v>
      </c>
      <c r="B1" s="34"/>
      <c r="C1" s="34"/>
      <c r="D1" s="34"/>
      <c r="E1" s="34"/>
      <c r="F1" s="34"/>
      <c r="G1" s="34"/>
      <c r="H1" s="34"/>
      <c r="I1" s="34"/>
      <c r="J1" s="34"/>
      <c r="K1" s="34"/>
    </row>
    <row r="2" spans="1:13" ht="72.75" customHeight="1">
      <c r="A2" s="35" t="str">
        <f>[1]Absract!A2</f>
        <v>Name of the work :-Surveying and Mapping of Substations and Solar Rooftop plants covered under IPDS Scheme of Various Circle of TSSPDCL (Substation 33KV and 11KV lines lenght, starting and ending points and photos, GPS, Co-ordinates, Structure Photo, Complete Substation Photo etc.,) of existing newly constructed substations in various locations of Master Plan/ Rangareddy Circle.</v>
      </c>
      <c r="B2" s="35"/>
      <c r="C2" s="35"/>
      <c r="D2" s="35"/>
      <c r="E2" s="35"/>
      <c r="F2" s="35"/>
      <c r="G2" s="35"/>
      <c r="H2" s="35"/>
      <c r="I2" s="35"/>
      <c r="J2" s="35"/>
      <c r="K2" s="35"/>
    </row>
    <row r="3" spans="1:13" ht="31.5" customHeight="1">
      <c r="A3" s="36" t="s">
        <v>21</v>
      </c>
      <c r="B3" s="36" t="s">
        <v>22</v>
      </c>
      <c r="C3" s="36" t="s">
        <v>23</v>
      </c>
      <c r="D3" s="36"/>
      <c r="E3" s="36"/>
      <c r="F3" s="37" t="s">
        <v>24</v>
      </c>
      <c r="G3" s="37"/>
      <c r="H3" s="37" t="s">
        <v>25</v>
      </c>
      <c r="I3" s="37"/>
      <c r="J3" s="36" t="s">
        <v>26</v>
      </c>
      <c r="K3" s="38" t="s">
        <v>27</v>
      </c>
    </row>
    <row r="4" spans="1:13" ht="30.75" customHeight="1">
      <c r="A4" s="36"/>
      <c r="B4" s="36"/>
      <c r="C4" s="36"/>
      <c r="D4" s="36"/>
      <c r="E4" s="36"/>
      <c r="F4" s="20" t="s">
        <v>28</v>
      </c>
      <c r="G4" s="20" t="s">
        <v>29</v>
      </c>
      <c r="H4" s="20" t="s">
        <v>28</v>
      </c>
      <c r="I4" s="20" t="s">
        <v>29</v>
      </c>
      <c r="J4" s="36"/>
      <c r="K4" s="38"/>
    </row>
    <row r="5" spans="1:13" ht="112.5" customHeight="1">
      <c r="A5" s="21">
        <v>1</v>
      </c>
      <c r="B5" s="22" t="s">
        <v>0</v>
      </c>
      <c r="C5" s="21"/>
      <c r="D5" s="21"/>
      <c r="E5" s="21"/>
      <c r="F5" s="23"/>
      <c r="G5" s="23"/>
      <c r="H5" s="23"/>
      <c r="I5" s="23"/>
      <c r="J5" s="23"/>
      <c r="K5" s="23"/>
      <c r="M5">
        <v>34506</v>
      </c>
    </row>
    <row r="6" spans="1:13" ht="33" customHeight="1">
      <c r="A6" s="21"/>
      <c r="B6" s="24" t="s">
        <v>30</v>
      </c>
      <c r="C6" s="21">
        <v>1</v>
      </c>
      <c r="D6" s="21" t="s">
        <v>31</v>
      </c>
      <c r="E6" s="21">
        <v>1</v>
      </c>
      <c r="F6" s="25">
        <v>6.5</v>
      </c>
      <c r="G6" s="25"/>
      <c r="H6" s="25">
        <v>0.3</v>
      </c>
      <c r="I6" s="25"/>
      <c r="J6" s="23">
        <f>F6+G6+H6+I6</f>
        <v>6.8</v>
      </c>
      <c r="K6" s="23" t="s">
        <v>2</v>
      </c>
    </row>
    <row r="7" spans="1:13" ht="33" customHeight="1">
      <c r="A7" s="21"/>
      <c r="B7" s="26" t="s">
        <v>32</v>
      </c>
      <c r="C7" s="21">
        <v>1</v>
      </c>
      <c r="D7" s="21" t="s">
        <v>31</v>
      </c>
      <c r="E7" s="21">
        <v>1</v>
      </c>
      <c r="F7" s="25">
        <v>5.2</v>
      </c>
      <c r="G7" s="25">
        <v>2.93</v>
      </c>
      <c r="H7" s="25">
        <v>2</v>
      </c>
      <c r="I7" s="25">
        <v>1.06</v>
      </c>
      <c r="J7" s="23">
        <f t="shared" ref="J7:J20" si="0">F7+G7+H7+I7</f>
        <v>11.190000000000001</v>
      </c>
      <c r="K7" s="23" t="s">
        <v>2</v>
      </c>
    </row>
    <row r="8" spans="1:13" ht="33" customHeight="1">
      <c r="A8" s="21"/>
      <c r="B8" s="26" t="s">
        <v>33</v>
      </c>
      <c r="C8" s="21">
        <v>1</v>
      </c>
      <c r="D8" s="21" t="s">
        <v>31</v>
      </c>
      <c r="E8" s="21">
        <v>1</v>
      </c>
      <c r="F8" s="25">
        <v>6.96</v>
      </c>
      <c r="G8" s="25">
        <v>1.5</v>
      </c>
      <c r="H8" s="25">
        <v>5.6</v>
      </c>
      <c r="I8" s="25"/>
      <c r="J8" s="23">
        <f t="shared" si="0"/>
        <v>14.06</v>
      </c>
      <c r="K8" s="23" t="s">
        <v>2</v>
      </c>
    </row>
    <row r="9" spans="1:13" ht="33" customHeight="1">
      <c r="A9" s="21"/>
      <c r="B9" s="26" t="s">
        <v>34</v>
      </c>
      <c r="C9" s="21">
        <v>1</v>
      </c>
      <c r="D9" s="21" t="s">
        <v>31</v>
      </c>
      <c r="E9" s="21">
        <v>1</v>
      </c>
      <c r="F9" s="25">
        <v>0.16</v>
      </c>
      <c r="G9" s="25">
        <v>4.4999999999999998E-2</v>
      </c>
      <c r="H9" s="25">
        <v>0.8</v>
      </c>
      <c r="I9" s="25">
        <v>0.18</v>
      </c>
      <c r="J9" s="23">
        <f t="shared" si="0"/>
        <v>1.1850000000000001</v>
      </c>
      <c r="K9" s="23" t="s">
        <v>2</v>
      </c>
    </row>
    <row r="10" spans="1:13" ht="33" customHeight="1">
      <c r="A10" s="21"/>
      <c r="B10" s="26" t="s">
        <v>35</v>
      </c>
      <c r="C10" s="21">
        <v>1</v>
      </c>
      <c r="D10" s="21" t="s">
        <v>31</v>
      </c>
      <c r="E10" s="21">
        <v>1</v>
      </c>
      <c r="F10" s="25">
        <v>1.8</v>
      </c>
      <c r="G10" s="25"/>
      <c r="H10" s="25">
        <v>4.33</v>
      </c>
      <c r="I10" s="27">
        <v>1.3560000000000001</v>
      </c>
      <c r="J10" s="23">
        <f t="shared" si="0"/>
        <v>7.4859999999999998</v>
      </c>
      <c r="K10" s="23" t="s">
        <v>2</v>
      </c>
    </row>
    <row r="11" spans="1:13" ht="33" customHeight="1">
      <c r="A11" s="21"/>
      <c r="B11" s="26" t="s">
        <v>36</v>
      </c>
      <c r="C11" s="21">
        <v>1</v>
      </c>
      <c r="D11" s="21" t="s">
        <v>31</v>
      </c>
      <c r="E11" s="21">
        <v>1</v>
      </c>
      <c r="F11" s="25">
        <v>1.8</v>
      </c>
      <c r="G11" s="25">
        <v>0.15</v>
      </c>
      <c r="H11" s="25"/>
      <c r="I11" s="25">
        <v>0.35</v>
      </c>
      <c r="J11" s="23">
        <f t="shared" si="0"/>
        <v>2.2999999999999998</v>
      </c>
      <c r="K11" s="23" t="s">
        <v>2</v>
      </c>
    </row>
    <row r="12" spans="1:13" ht="33" customHeight="1">
      <c r="A12" s="21"/>
      <c r="B12" s="26" t="s">
        <v>37</v>
      </c>
      <c r="C12" s="21">
        <v>1</v>
      </c>
      <c r="D12" s="21" t="s">
        <v>31</v>
      </c>
      <c r="E12" s="21">
        <v>1</v>
      </c>
      <c r="F12" s="25">
        <v>2.85</v>
      </c>
      <c r="G12" s="25">
        <v>4.2279999999999998</v>
      </c>
      <c r="H12" s="25">
        <v>0.66500000000000004</v>
      </c>
      <c r="I12" s="27">
        <v>7.6580000000000004</v>
      </c>
      <c r="J12" s="23">
        <f t="shared" si="0"/>
        <v>15.401</v>
      </c>
      <c r="K12" s="23" t="s">
        <v>2</v>
      </c>
    </row>
    <row r="13" spans="1:13" ht="33" customHeight="1">
      <c r="A13" s="21"/>
      <c r="B13" s="26" t="s">
        <v>38</v>
      </c>
      <c r="C13" s="21">
        <v>1</v>
      </c>
      <c r="D13" s="21" t="s">
        <v>31</v>
      </c>
      <c r="E13" s="21">
        <v>1</v>
      </c>
      <c r="F13" s="25">
        <v>5.8</v>
      </c>
      <c r="G13" s="25">
        <v>1.1499999999999999</v>
      </c>
      <c r="H13" s="25">
        <v>1.25</v>
      </c>
      <c r="I13" s="25">
        <v>1.08</v>
      </c>
      <c r="J13" s="23">
        <f t="shared" si="0"/>
        <v>9.2799999999999994</v>
      </c>
      <c r="K13" s="23" t="s">
        <v>2</v>
      </c>
      <c r="M13" s="28"/>
    </row>
    <row r="14" spans="1:13" ht="33" customHeight="1">
      <c r="A14" s="21"/>
      <c r="B14" s="26" t="s">
        <v>39</v>
      </c>
      <c r="C14" s="21">
        <v>1</v>
      </c>
      <c r="D14" s="21" t="s">
        <v>31</v>
      </c>
      <c r="E14" s="21">
        <v>1</v>
      </c>
      <c r="F14" s="25">
        <v>6.3550000000000004</v>
      </c>
      <c r="G14" s="25">
        <v>2.3199999999999998</v>
      </c>
      <c r="H14" s="25">
        <v>0.8</v>
      </c>
      <c r="I14" s="25">
        <v>1.02</v>
      </c>
      <c r="J14" s="23">
        <f t="shared" si="0"/>
        <v>10.495000000000001</v>
      </c>
      <c r="K14" s="23" t="s">
        <v>2</v>
      </c>
    </row>
    <row r="15" spans="1:13" ht="33" customHeight="1">
      <c r="A15" s="21"/>
      <c r="B15" s="26" t="s">
        <v>40</v>
      </c>
      <c r="C15" s="21">
        <v>1</v>
      </c>
      <c r="D15" s="21" t="s">
        <v>31</v>
      </c>
      <c r="E15" s="21">
        <v>1</v>
      </c>
      <c r="F15" s="25">
        <v>9.18</v>
      </c>
      <c r="G15" s="25">
        <v>0.66</v>
      </c>
      <c r="H15" s="25">
        <v>11.8</v>
      </c>
      <c r="I15" s="27">
        <v>0.40699999999999997</v>
      </c>
      <c r="J15" s="23">
        <f t="shared" si="0"/>
        <v>22.047000000000001</v>
      </c>
      <c r="K15" s="23" t="s">
        <v>2</v>
      </c>
    </row>
    <row r="16" spans="1:13" ht="33" customHeight="1">
      <c r="A16" s="21"/>
      <c r="B16" s="26" t="s">
        <v>41</v>
      </c>
      <c r="C16" s="21">
        <v>1</v>
      </c>
      <c r="D16" s="21" t="s">
        <v>31</v>
      </c>
      <c r="E16" s="21">
        <v>1</v>
      </c>
      <c r="F16" s="25">
        <v>3</v>
      </c>
      <c r="G16" s="25">
        <v>1.25</v>
      </c>
      <c r="H16" s="25">
        <v>0</v>
      </c>
      <c r="I16" s="25">
        <v>3.1</v>
      </c>
      <c r="J16" s="23">
        <f t="shared" si="0"/>
        <v>7.35</v>
      </c>
      <c r="K16" s="23" t="s">
        <v>2</v>
      </c>
    </row>
    <row r="17" spans="1:11" ht="33" customHeight="1">
      <c r="A17" s="29"/>
      <c r="B17" s="26" t="s">
        <v>42</v>
      </c>
      <c r="C17" s="21">
        <v>1</v>
      </c>
      <c r="D17" s="21" t="s">
        <v>31</v>
      </c>
      <c r="E17" s="21">
        <v>1</v>
      </c>
      <c r="F17" s="25">
        <v>10.1</v>
      </c>
      <c r="G17" s="25">
        <v>1.17</v>
      </c>
      <c r="H17" s="25">
        <v>2.5</v>
      </c>
      <c r="I17" s="25">
        <v>0.28000000000000003</v>
      </c>
      <c r="J17" s="23">
        <f t="shared" si="0"/>
        <v>14.049999999999999</v>
      </c>
      <c r="K17" s="23" t="s">
        <v>2</v>
      </c>
    </row>
    <row r="18" spans="1:11" ht="33" customHeight="1">
      <c r="A18" s="29"/>
      <c r="B18" s="26" t="s">
        <v>43</v>
      </c>
      <c r="C18" s="21">
        <v>1</v>
      </c>
      <c r="D18" s="21" t="s">
        <v>31</v>
      </c>
      <c r="E18" s="21">
        <v>1</v>
      </c>
      <c r="F18" s="25">
        <v>4.0999999999999996</v>
      </c>
      <c r="G18" s="25">
        <v>0.65200000000000002</v>
      </c>
      <c r="H18" s="25">
        <v>5.2</v>
      </c>
      <c r="I18" s="25">
        <v>2.4</v>
      </c>
      <c r="J18" s="23">
        <f t="shared" si="0"/>
        <v>12.352</v>
      </c>
      <c r="K18" s="23" t="s">
        <v>2</v>
      </c>
    </row>
    <row r="19" spans="1:11" ht="33" customHeight="1">
      <c r="A19" s="29"/>
      <c r="B19" s="26" t="s">
        <v>44</v>
      </c>
      <c r="C19" s="21">
        <v>1</v>
      </c>
      <c r="D19" s="21" t="s">
        <v>31</v>
      </c>
      <c r="E19" s="21">
        <v>1</v>
      </c>
      <c r="F19" s="30">
        <v>2.5</v>
      </c>
      <c r="G19" s="25">
        <v>0.5</v>
      </c>
      <c r="H19" s="25"/>
      <c r="I19" s="25">
        <v>1.35</v>
      </c>
      <c r="J19" s="23">
        <f t="shared" si="0"/>
        <v>4.3499999999999996</v>
      </c>
      <c r="K19" s="23" t="s">
        <v>2</v>
      </c>
    </row>
    <row r="20" spans="1:11" ht="33" customHeight="1">
      <c r="A20" s="29"/>
      <c r="B20" s="26" t="s">
        <v>45</v>
      </c>
      <c r="C20" s="21">
        <v>1</v>
      </c>
      <c r="D20" s="21" t="s">
        <v>31</v>
      </c>
      <c r="E20" s="21">
        <v>1</v>
      </c>
      <c r="F20" s="31">
        <v>2.7</v>
      </c>
      <c r="G20" s="30">
        <v>0.6</v>
      </c>
      <c r="H20" s="30">
        <v>4.5</v>
      </c>
      <c r="I20" s="30">
        <v>1.7</v>
      </c>
      <c r="J20" s="23">
        <f t="shared" si="0"/>
        <v>9.5</v>
      </c>
      <c r="K20" s="23" t="s">
        <v>2</v>
      </c>
    </row>
    <row r="21" spans="1:11" ht="33" customHeight="1">
      <c r="A21" s="29"/>
      <c r="B21" s="29"/>
      <c r="C21" s="32"/>
      <c r="D21" s="32"/>
      <c r="E21" s="32"/>
      <c r="F21" s="29"/>
      <c r="G21" s="29"/>
      <c r="H21" s="29"/>
      <c r="I21" s="29"/>
      <c r="J21" s="23">
        <f>SUM(J6:J20)</f>
        <v>147.84599999999998</v>
      </c>
      <c r="K21" s="23" t="s">
        <v>2</v>
      </c>
    </row>
    <row r="22" spans="1:11" ht="33" customHeight="1"/>
    <row r="23" spans="1:11" ht="33" customHeight="1"/>
    <row r="24" spans="1:11" ht="33" customHeight="1"/>
    <row r="25" spans="1:11" ht="33" customHeight="1"/>
  </sheetData>
  <mergeCells count="9">
    <mergeCell ref="A1:K1"/>
    <mergeCell ref="A2:K2"/>
    <mergeCell ref="A3:A4"/>
    <mergeCell ref="B3:B4"/>
    <mergeCell ref="C3:E4"/>
    <mergeCell ref="F3:G3"/>
    <mergeCell ref="H3:I3"/>
    <mergeCell ref="J3:J4"/>
    <mergeCell ref="K3:K4"/>
  </mergeCells>
  <pageMargins left="0.7" right="0.7" top="0.75" bottom="0.26" header="0.3" footer="0.3"/>
  <pageSetup paperSize="9" scale="80" orientation="portrait" verticalDpi="0" r:id="rId1"/>
</worksheet>
</file>

<file path=xl/worksheets/sheet2.xml><?xml version="1.0" encoding="utf-8"?>
<worksheet xmlns="http://schemas.openxmlformats.org/spreadsheetml/2006/main" xmlns:r="http://schemas.openxmlformats.org/officeDocument/2006/relationships">
  <dimension ref="A1:H8"/>
  <sheetViews>
    <sheetView tabSelected="1" view="pageBreakPreview" zoomScale="60" zoomScaleNormal="73" workbookViewId="0">
      <selection activeCell="J5" sqref="J5"/>
    </sheetView>
  </sheetViews>
  <sheetFormatPr defaultRowHeight="15.75"/>
  <cols>
    <col min="1" max="1" width="10.42578125" style="17" customWidth="1"/>
    <col min="2" max="2" width="55.5703125" style="18" customWidth="1"/>
    <col min="3" max="3" width="10.28515625" style="17" customWidth="1"/>
    <col min="4" max="4" width="10" style="17" bestFit="1" customWidth="1"/>
    <col min="5" max="5" width="15.7109375" style="17" customWidth="1"/>
    <col min="6" max="6" width="13" style="19" customWidth="1"/>
    <col min="7" max="7" width="8.42578125" style="17" customWidth="1"/>
    <col min="8" max="8" width="21.42578125" style="17" customWidth="1"/>
  </cols>
  <sheetData>
    <row r="1" spans="1:8" ht="36.75" customHeight="1">
      <c r="A1" s="40" t="s">
        <v>3</v>
      </c>
      <c r="B1" s="40"/>
      <c r="C1" s="40"/>
      <c r="D1" s="40"/>
      <c r="E1" s="40"/>
      <c r="F1" s="40"/>
      <c r="G1" s="40"/>
      <c r="H1" s="40"/>
    </row>
    <row r="2" spans="1:8" ht="97.5" customHeight="1">
      <c r="A2" s="41" t="s">
        <v>16</v>
      </c>
      <c r="B2" s="41"/>
      <c r="C2" s="41"/>
      <c r="D2" s="41"/>
      <c r="E2" s="41"/>
      <c r="F2" s="41"/>
      <c r="G2" s="41"/>
      <c r="H2" s="41"/>
    </row>
    <row r="3" spans="1:8" ht="31.5" customHeight="1">
      <c r="A3" s="42" t="s">
        <v>17</v>
      </c>
      <c r="B3" s="42"/>
      <c r="C3" s="42"/>
      <c r="D3" s="42"/>
      <c r="E3" s="42"/>
      <c r="F3" s="42"/>
      <c r="G3" s="42"/>
      <c r="H3" s="42"/>
    </row>
    <row r="4" spans="1:8" ht="143.25" customHeight="1">
      <c r="A4" s="1" t="s">
        <v>4</v>
      </c>
      <c r="B4" s="2" t="s">
        <v>5</v>
      </c>
      <c r="C4" s="2" t="s">
        <v>6</v>
      </c>
      <c r="D4" s="2" t="s">
        <v>7</v>
      </c>
      <c r="E4" s="2" t="s">
        <v>18</v>
      </c>
      <c r="F4" s="3" t="s">
        <v>8</v>
      </c>
      <c r="G4" s="2" t="s">
        <v>9</v>
      </c>
      <c r="H4" s="4" t="s">
        <v>10</v>
      </c>
    </row>
    <row r="5" spans="1:8" ht="110.25" customHeight="1">
      <c r="A5" s="5">
        <v>147.85</v>
      </c>
      <c r="B5" s="6" t="s">
        <v>0</v>
      </c>
      <c r="C5" s="7" t="s">
        <v>11</v>
      </c>
      <c r="D5" s="7" t="s">
        <v>12</v>
      </c>
      <c r="E5" s="8" t="s">
        <v>1</v>
      </c>
      <c r="F5" s="9">
        <v>2300</v>
      </c>
      <c r="G5" s="10" t="s">
        <v>2</v>
      </c>
      <c r="H5" s="46">
        <f>F5*A5</f>
        <v>340055</v>
      </c>
    </row>
    <row r="6" spans="1:8" ht="35.25" customHeight="1">
      <c r="A6" s="12"/>
      <c r="B6" s="13"/>
      <c r="C6" s="39" t="s">
        <v>13</v>
      </c>
      <c r="D6" s="39"/>
      <c r="E6" s="39"/>
      <c r="F6" s="39"/>
      <c r="G6" s="39"/>
      <c r="H6" s="47">
        <f>SUM(H5:H5)</f>
        <v>340055</v>
      </c>
    </row>
    <row r="7" spans="1:8" ht="35.25" customHeight="1">
      <c r="A7" s="12"/>
      <c r="B7" s="13"/>
      <c r="C7" s="39" t="s">
        <v>14</v>
      </c>
      <c r="D7" s="39"/>
      <c r="E7" s="39"/>
      <c r="F7" s="39"/>
      <c r="G7" s="39"/>
      <c r="H7" s="49">
        <f>H6*18%</f>
        <v>61209.899999999994</v>
      </c>
    </row>
    <row r="8" spans="1:8" ht="35.25" customHeight="1">
      <c r="A8" s="12"/>
      <c r="B8" s="13"/>
      <c r="C8" s="39" t="s">
        <v>15</v>
      </c>
      <c r="D8" s="39"/>
      <c r="E8" s="39"/>
      <c r="F8" s="39"/>
      <c r="G8" s="39"/>
      <c r="H8" s="48">
        <f>SUM(H6:H7)</f>
        <v>401264.9</v>
      </c>
    </row>
  </sheetData>
  <mergeCells count="6">
    <mergeCell ref="C6:G6"/>
    <mergeCell ref="C7:G7"/>
    <mergeCell ref="C8:G8"/>
    <mergeCell ref="A1:H1"/>
    <mergeCell ref="A2:H2"/>
    <mergeCell ref="A3:H3"/>
  </mergeCells>
  <printOptions horizontalCentered="1"/>
  <pageMargins left="0.39" right="0.3" top="0.75" bottom="0.75" header="0.3" footer="0.3"/>
  <pageSetup scale="67" orientation="portrait" verticalDpi="0" r:id="rId1"/>
</worksheet>
</file>

<file path=xl/worksheets/sheet3.xml><?xml version="1.0" encoding="utf-8"?>
<worksheet xmlns="http://schemas.openxmlformats.org/spreadsheetml/2006/main" xmlns:r="http://schemas.openxmlformats.org/officeDocument/2006/relationships">
  <dimension ref="A1:H9"/>
  <sheetViews>
    <sheetView view="pageBreakPreview" zoomScale="60" zoomScaleNormal="73" workbookViewId="0">
      <selection activeCell="J7" sqref="J7"/>
    </sheetView>
  </sheetViews>
  <sheetFormatPr defaultRowHeight="15.75"/>
  <cols>
    <col min="1" max="1" width="10.42578125" style="17" customWidth="1"/>
    <col min="2" max="2" width="55.5703125" style="18" customWidth="1"/>
    <col min="3" max="3" width="10.28515625" style="17" customWidth="1"/>
    <col min="4" max="4" width="10" style="17" bestFit="1" customWidth="1"/>
    <col min="5" max="5" width="15.7109375" style="17" customWidth="1"/>
    <col min="6" max="6" width="13" style="19" customWidth="1"/>
    <col min="7" max="7" width="8.42578125" style="17" customWidth="1"/>
    <col min="8" max="8" width="21.42578125" style="17" customWidth="1"/>
  </cols>
  <sheetData>
    <row r="1" spans="1:8" ht="36.75" customHeight="1">
      <c r="A1" s="40" t="s">
        <v>3</v>
      </c>
      <c r="B1" s="40"/>
      <c r="C1" s="40"/>
      <c r="D1" s="40"/>
      <c r="E1" s="40"/>
      <c r="F1" s="40"/>
      <c r="G1" s="40"/>
      <c r="H1" s="40"/>
    </row>
    <row r="2" spans="1:8" ht="97.5" customHeight="1">
      <c r="A2" s="41" t="s">
        <v>19</v>
      </c>
      <c r="B2" s="41"/>
      <c r="C2" s="41"/>
      <c r="D2" s="41"/>
      <c r="E2" s="41"/>
      <c r="F2" s="41"/>
      <c r="G2" s="41"/>
      <c r="H2" s="41"/>
    </row>
    <row r="3" spans="1:8" ht="31.5" customHeight="1">
      <c r="A3" s="42" t="s">
        <v>17</v>
      </c>
      <c r="B3" s="42"/>
      <c r="C3" s="42"/>
      <c r="D3" s="42"/>
      <c r="E3" s="42"/>
      <c r="F3" s="42"/>
      <c r="G3" s="42"/>
      <c r="H3" s="42"/>
    </row>
    <row r="4" spans="1:8" ht="143.25" customHeight="1">
      <c r="A4" s="1" t="s">
        <v>4</v>
      </c>
      <c r="B4" s="2" t="s">
        <v>5</v>
      </c>
      <c r="C4" s="2" t="s">
        <v>6</v>
      </c>
      <c r="D4" s="2" t="s">
        <v>7</v>
      </c>
      <c r="E4" s="2" t="s">
        <v>18</v>
      </c>
      <c r="F4" s="3" t="s">
        <v>8</v>
      </c>
      <c r="G4" s="2" t="s">
        <v>9</v>
      </c>
      <c r="H4" s="4" t="s">
        <v>10</v>
      </c>
    </row>
    <row r="5" spans="1:8" ht="110.25" customHeight="1">
      <c r="A5" s="5">
        <v>147.85</v>
      </c>
      <c r="B5" s="6" t="s">
        <v>0</v>
      </c>
      <c r="C5" s="7" t="s">
        <v>11</v>
      </c>
      <c r="D5" s="7" t="s">
        <v>12</v>
      </c>
      <c r="E5" s="8" t="s">
        <v>1</v>
      </c>
      <c r="F5" s="9">
        <v>2300</v>
      </c>
      <c r="G5" s="10" t="s">
        <v>2</v>
      </c>
      <c r="H5" s="11">
        <f>F5*A5</f>
        <v>340055</v>
      </c>
    </row>
    <row r="6" spans="1:8" ht="110.25" customHeight="1">
      <c r="A6" s="5"/>
      <c r="B6" s="6"/>
      <c r="C6" s="43" t="s">
        <v>46</v>
      </c>
      <c r="D6" s="44"/>
      <c r="E6" s="44"/>
      <c r="F6" s="44"/>
      <c r="G6" s="45"/>
      <c r="H6" s="11">
        <f>H5*18%</f>
        <v>61209.899999999994</v>
      </c>
    </row>
    <row r="7" spans="1:8" ht="35.25" customHeight="1">
      <c r="A7" s="12"/>
      <c r="B7" s="13"/>
      <c r="C7" s="39" t="s">
        <v>13</v>
      </c>
      <c r="D7" s="39"/>
      <c r="E7" s="39"/>
      <c r="F7" s="39"/>
      <c r="G7" s="39"/>
      <c r="H7" s="14">
        <v>401265</v>
      </c>
    </row>
    <row r="8" spans="1:8" ht="35.25" hidden="1" customHeight="1">
      <c r="A8" s="12"/>
      <c r="B8" s="13"/>
      <c r="C8" s="39" t="s">
        <v>14</v>
      </c>
      <c r="D8" s="39"/>
      <c r="E8" s="39"/>
      <c r="F8" s="39"/>
      <c r="G8" s="39"/>
      <c r="H8" s="15">
        <f>H7*18%</f>
        <v>72227.7</v>
      </c>
    </row>
    <row r="9" spans="1:8" ht="35.25" hidden="1" customHeight="1">
      <c r="A9" s="12"/>
      <c r="B9" s="13"/>
      <c r="C9" s="39" t="s">
        <v>15</v>
      </c>
      <c r="D9" s="39"/>
      <c r="E9" s="39"/>
      <c r="F9" s="39"/>
      <c r="G9" s="39"/>
      <c r="H9" s="16">
        <f>SUM(H7:H8)</f>
        <v>473492.7</v>
      </c>
    </row>
  </sheetData>
  <mergeCells count="7">
    <mergeCell ref="C9:G9"/>
    <mergeCell ref="A1:H1"/>
    <mergeCell ref="A2:H2"/>
    <mergeCell ref="A3:H3"/>
    <mergeCell ref="C7:G7"/>
    <mergeCell ref="C8:G8"/>
    <mergeCell ref="C6:G6"/>
  </mergeCells>
  <printOptions horizontalCentered="1"/>
  <pageMargins left="0.39" right="0.3" top="0.75" bottom="0.75" header="0.3" footer="0.3"/>
  <pageSetup scale="67"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Detail</vt:lpstr>
      <vt:lpstr>Sheet1</vt:lpstr>
      <vt:lpstr>Sheet1 (2)</vt:lpstr>
      <vt:lpstr>Detail!Print_Area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2023-12-08T09:01:01Z</dcterms:modified>
</cp:coreProperties>
</file>